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f43tna2--wi01\tln_tna_pfc_sud\PARTAGE-COLLABORATIF\VISA ELECTRO BAP\POIZAT\DAF 2025 001273_EEE MRS\DCE\PIECES DCE\"/>
    </mc:Choice>
  </mc:AlternateContent>
  <bookViews>
    <workbookView xWindow="-120" yWindow="-120" windowWidth="29040" windowHeight="15840"/>
  </bookViews>
  <sheets>
    <sheet name="DAF 2025 001273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7" i="2" l="1"/>
  <c r="G116" i="2"/>
  <c r="F36" i="2" l="1"/>
  <c r="G59" i="2" l="1"/>
  <c r="G73" i="2"/>
  <c r="G80" i="2"/>
  <c r="G91" i="2"/>
  <c r="G112" i="2" l="1"/>
  <c r="G111" i="2"/>
  <c r="G110" i="2"/>
  <c r="G105" i="2" l="1"/>
  <c r="G104" i="2"/>
  <c r="G103" i="2"/>
  <c r="G96" i="2"/>
  <c r="G98" i="2"/>
  <c r="G97" i="2"/>
  <c r="G99" i="2" l="1"/>
  <c r="G106" i="2"/>
  <c r="G113" i="2" l="1"/>
  <c r="F90" i="2" l="1"/>
  <c r="F89" i="2"/>
  <c r="F86" i="2"/>
  <c r="F79" i="2"/>
  <c r="F72" i="2"/>
  <c r="F71" i="2"/>
  <c r="F68" i="2"/>
  <c r="F58" i="2"/>
  <c r="F56" i="2"/>
  <c r="F54" i="2"/>
  <c r="F50" i="2"/>
  <c r="F43" i="2"/>
  <c r="F44" i="2"/>
  <c r="F45" i="2"/>
  <c r="F42" i="2"/>
  <c r="F40" i="2"/>
  <c r="F37" i="2"/>
  <c r="F38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20" i="2"/>
  <c r="F16" i="2"/>
  <c r="F17" i="2"/>
  <c r="F15" i="2"/>
  <c r="F13" i="2"/>
  <c r="F11" i="2"/>
  <c r="F10" i="2"/>
</calcChain>
</file>

<file path=xl/sharedStrings.xml><?xml version="1.0" encoding="utf-8"?>
<sst xmlns="http://schemas.openxmlformats.org/spreadsheetml/2006/main" count="218" uniqueCount="108">
  <si>
    <t>Prestations</t>
  </si>
  <si>
    <t>sur tout le site</t>
  </si>
  <si>
    <t>arbres &gt; 3m</t>
  </si>
  <si>
    <t>TRAITEMENT SPECIFIQUE DU PALMIER (unité)</t>
  </si>
  <si>
    <t>Traitement des palmiers contre le charancon rouge</t>
  </si>
  <si>
    <t>Massifs, arbustes et végétaux</t>
  </si>
  <si>
    <t>Poste 1 - 1er REC de Carpiagne</t>
  </si>
  <si>
    <t>arbres &gt;  3 m</t>
  </si>
  <si>
    <t>TRAITEMENT CONTRE LES CHENILLES PROCESSIONNAIRES DU PIN (unité)</t>
  </si>
  <si>
    <t>Pose de pièges à phéronomes</t>
  </si>
  <si>
    <t>Nettoyage de nichoirs à mésanges</t>
  </si>
  <si>
    <t>Poste 2 - 1er RE AUBAGNE</t>
  </si>
  <si>
    <t>Poste 3 - CHALE DE LA CIOTAT</t>
  </si>
  <si>
    <t>TAILLE ET TRAITEMENT DES OLIVIERS (unité)</t>
  </si>
  <si>
    <t>Taille des olivers</t>
  </si>
  <si>
    <t xml:space="preserve">Débroussaillage  </t>
  </si>
  <si>
    <t>Pose de pièges type éco-piége</t>
  </si>
  <si>
    <t>Enlévement et destruction</t>
  </si>
  <si>
    <t>Pose de piéges à phéronomes</t>
  </si>
  <si>
    <t>Haie parking batiment 138 (n°3 sur plan)</t>
  </si>
  <si>
    <t>Débroussaillage derriére foyer et infirmerie (N°4 sur plan)</t>
  </si>
  <si>
    <t>Débroussaillage PLE au portail képi blanc (N°5 sur plan)</t>
  </si>
  <si>
    <t>Débroussaillage derriére le musée (N°6 sur plan)</t>
  </si>
  <si>
    <t>Débroussaillage derriére BCC 91 (N°7 sur plan)</t>
  </si>
  <si>
    <t>Débroussaillage coté foyer et en face CMLE (N°10 sur plan)</t>
  </si>
  <si>
    <t>Débroussaillage contre bas route chapelle (N° 11 sur plan)</t>
  </si>
  <si>
    <t>Débroussaillage,la gélade, la fenestrelle  (zone 1 sur plan)</t>
  </si>
  <si>
    <t>6.27</t>
  </si>
  <si>
    <t>6.1</t>
  </si>
  <si>
    <t>6.30</t>
  </si>
  <si>
    <t>6.31</t>
  </si>
  <si>
    <t>6.15</t>
  </si>
  <si>
    <t>CCTP</t>
  </si>
  <si>
    <t xml:space="preserve">Ligne </t>
  </si>
  <si>
    <t>DEBROUSSAILLAGE (m2)</t>
  </si>
  <si>
    <t>Montant total en € HT</t>
  </si>
  <si>
    <t xml:space="preserve">1ere PERIODE D'EXECUTION DU MARCHE </t>
  </si>
  <si>
    <t>3ème PERIODE D'EXECUTION DU MARCHE</t>
  </si>
  <si>
    <t>Montant total en € HT
1ère période d'exécution</t>
  </si>
  <si>
    <t>Montant total en € HT
3ème période d'exécution</t>
  </si>
  <si>
    <t>ELAGAGE DES ARBRES (unité)</t>
  </si>
  <si>
    <t>TAILLE ET ENTRETIEN DES HAIES  (ml)</t>
  </si>
  <si>
    <t>Débroussaillage (zone 2 sur plan), soute carburant, le carpiagnion, bachman,etc…</t>
  </si>
  <si>
    <t>Déposte de pièges à phéronomes</t>
  </si>
  <si>
    <t>Débroussaillage contre bas du gymnase (N°1 sur plan)</t>
  </si>
  <si>
    <t xml:space="preserve">  Débroussaillage derriére SMCAT (N°2 sur plan)</t>
  </si>
  <si>
    <t>Débroussaillage derriére MLE (N°3 sur plan)</t>
  </si>
  <si>
    <t>Débroussaillage derriére parking BCC à côté algéco
 (N°8 sur plan)</t>
  </si>
  <si>
    <t xml:space="preserve"> Débroussaillage derriére BCC 16 et 92 ,grillage nord
 (N°9 sur plan)</t>
  </si>
  <si>
    <t>Haie côté ouest du château(cyprés) (N°1 sur plan)</t>
  </si>
  <si>
    <t>Haie  sup à 3 m devant sud du  château(haies mixte) 
(N° 2 sur plan)</t>
  </si>
  <si>
    <t>arbres&gt; 3m platane (zone N°1 sur plan)</t>
  </si>
  <si>
    <t xml:space="preserve">Traitements biologiques (Cf. CCTP) </t>
  </si>
  <si>
    <t>arbres&gt; 3m platane (zone N°2 sur plan)</t>
  </si>
  <si>
    <t>arbres&gt; 3m platane (zone N°3 sur plan)</t>
  </si>
  <si>
    <t>Nb passage/an
(b)</t>
  </si>
  <si>
    <t>Prix forfaitaire annuel en €  HT</t>
  </si>
  <si>
    <t>Débroussaillage</t>
  </si>
  <si>
    <t>Périodes d'intervention</t>
  </si>
  <si>
    <t>fin mai et fin octobre</t>
  </si>
  <si>
    <t xml:space="preserve">janvier ou février </t>
  </si>
  <si>
    <t xml:space="preserve">juillet </t>
  </si>
  <si>
    <t>novembre</t>
  </si>
  <si>
    <t>juin</t>
  </si>
  <si>
    <t>2eme quinzaine d'avril et octobre</t>
  </si>
  <si>
    <t>1ere quinzaine avril et fin octobre</t>
  </si>
  <si>
    <t>1ere quinzaine d'avril</t>
  </si>
  <si>
    <t>janvier</t>
  </si>
  <si>
    <t>setpembre</t>
  </si>
  <si>
    <t>printemps</t>
  </si>
  <si>
    <t>avril et octobre</t>
  </si>
  <si>
    <t>décembre</t>
  </si>
  <si>
    <t xml:space="preserve">mars </t>
  </si>
  <si>
    <t>6.34</t>
  </si>
  <si>
    <t xml:space="preserve"> TAILLE D'ENTRETIEN DES MASSIFS/ARBUSTES/VEGETAUX EN ISOLES SUR TOUT LE SITE (unité)</t>
  </si>
  <si>
    <t>surfaces (m²), quantité (unité)  ou longueur (ml) 
+ ou -10%
(a)</t>
  </si>
  <si>
    <t>Surface/ longueur/quantité totale à réaliser annuellement
+ ou -10%
(a x b)</t>
  </si>
  <si>
    <t>Prestations
(cf. particularités inscrites au CCTP pour certains postes)</t>
  </si>
  <si>
    <t>février, mars, avril, mai, juillet, septembre, octobre</t>
  </si>
  <si>
    <t>6.21</t>
  </si>
  <si>
    <t>quantité (unité) 
+ ou -10%
(a)</t>
  </si>
  <si>
    <t>quantité totale à réaliser annuellement
+ ou -10%
(a x b)</t>
  </si>
  <si>
    <t>6.34.1</t>
  </si>
  <si>
    <t>dès que nécessaire</t>
  </si>
  <si>
    <t>2 passages /an</t>
  </si>
  <si>
    <t>MONTANT TOTAL FORFAITAIRE H.T ANNUEL POSTE 1 - 1er REC de Carpiagne</t>
  </si>
  <si>
    <t>MONTANT TOTAL FORFAITAIRE H.T ANNUEL POSTE 2 - 1er RE AUBAGNE</t>
  </si>
  <si>
    <t>MONTANT TOTAL FORFAITAIRE H.T ANNUEL POSTE 3 - CHALE DE LA CIOTAT</t>
  </si>
  <si>
    <t>Prix forfaitaire annuel en € HT</t>
  </si>
  <si>
    <t xml:space="preserve">MONTANT FORFAITAIRE H.T.   PERIODE 1 </t>
  </si>
  <si>
    <t xml:space="preserve">MONTANT FORFAITAIRE H.T.   PERIODE 2 </t>
  </si>
  <si>
    <t xml:space="preserve">MONTANT FORFAITAIRE H.T.    PERIODE 3  </t>
  </si>
  <si>
    <t>Taux de TVA Applicable en %</t>
  </si>
  <si>
    <t>TOUTES PERIODES D'EXECUTION DU MARCHE</t>
  </si>
  <si>
    <t xml:space="preserve">1ère période d'exécution </t>
  </si>
  <si>
    <t>2ème période d'exécution</t>
  </si>
  <si>
    <t xml:space="preserve">3ème période d'exécution </t>
  </si>
  <si>
    <t xml:space="preserve">4ème période d'exécution </t>
  </si>
  <si>
    <t>En plus des prestations continues forfaitaires annuelles toutes périodes d'exécution du marché décrites supra , 
certaines prestations continues forfaitaires annuelles ont des périodicités particulières décrites et détaillées infra</t>
  </si>
  <si>
    <t>Le soumissionnaire renseigne toutes les cases de la colonne "Prix forfaitaire annuel en €  HT"  ainsi que celle du taux de T.V.A.</t>
  </si>
  <si>
    <t>MONTANT FORFAITAIRE PAR PERIODE</t>
  </si>
  <si>
    <t>PRESTATIONS SUPPLEMENTAIRES AU BPF EN FONCTION DE PERIODICITES PARTICULIERES</t>
  </si>
  <si>
    <t xml:space="preserve">MONTANT FORFAITAIRE H.T. PERIODE 4 (6 mois)  </t>
  </si>
  <si>
    <t>6/12ème DU MONTANT FORFAITAIRE HT DE LA PERIODE 2 (montant annuel proratisé sur 6 mois)</t>
  </si>
  <si>
    <t>Traitements biologiques (cf.  CCTP)</t>
  </si>
  <si>
    <r>
      <rPr>
        <b/>
        <sz val="14"/>
        <color rgb="FF000000"/>
        <rFont val="Arial Black"/>
        <family val="2"/>
      </rPr>
      <t xml:space="preserve">ANNEXE 1 - ACTE DENGAGEMENT BPF </t>
    </r>
    <r>
      <rPr>
        <b/>
        <sz val="14"/>
        <color rgb="FF000000"/>
        <rFont val="Calibri"/>
        <family val="2"/>
        <scheme val="minor"/>
      </rPr>
      <t xml:space="preserve">
</t>
    </r>
    <r>
      <rPr>
        <b/>
        <sz val="14"/>
        <color rgb="FF000000"/>
        <rFont val="Arial Black"/>
        <family val="2"/>
      </rPr>
      <t>Bordereau des Prix Forfaitaires (BPF) des prestations continues annuelles -  DAF 2025 001273</t>
    </r>
    <r>
      <rPr>
        <b/>
        <sz val="14"/>
        <color rgb="FF000000"/>
        <rFont val="Calibri"/>
        <family val="2"/>
        <scheme val="minor"/>
      </rPr>
      <t xml:space="preserve">
Prestations d’entretien des espaces extérieurs au profit d'organismes soutenus par le Groupement de Soutien Commissariat (GSC) de Marseille : 1er REC de Carpiagne, 1er RE d’Aubagne, CHALE (Centre d’Hébergement et d’Accueil de la Légion Etrangère) de La Ciotat et sémaphore de La Ciotat.</t>
    </r>
  </si>
  <si>
    <t>2ème PERIODE D'EXECUTION DU MARCHE</t>
  </si>
  <si>
    <t>Montant total en € HT
2ème période d'exécution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</si>
</sst>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Arial Black"/>
      <family val="2"/>
    </font>
    <font>
      <b/>
      <u/>
      <sz val="16"/>
      <name val="Calibri"/>
      <family val="2"/>
      <scheme val="minor"/>
    </font>
    <font>
      <b/>
      <sz val="9"/>
      <color rgb="FF000000"/>
      <name val="Arial Black"/>
      <family val="2"/>
    </font>
    <font>
      <b/>
      <sz val="9"/>
      <name val="Arial Black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000000"/>
      <name val="Times New Roman"/>
      <family val="1"/>
    </font>
    <font>
      <b/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name val="Arial Black"/>
      <family val="2"/>
    </font>
    <font>
      <b/>
      <sz val="14"/>
      <color rgb="FF000000"/>
      <name val="Arial Black"/>
      <family val="2"/>
    </font>
    <font>
      <b/>
      <sz val="11"/>
      <name val="Arial Black"/>
      <family val="2"/>
    </font>
    <font>
      <b/>
      <sz val="8"/>
      <name val="Arial Black"/>
      <family val="2"/>
    </font>
    <font>
      <sz val="20"/>
      <name val="Arial Black"/>
      <family val="2"/>
    </font>
    <font>
      <sz val="9"/>
      <name val="Arial Black"/>
      <family val="2"/>
    </font>
    <font>
      <b/>
      <sz val="20"/>
      <color theme="1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164" fontId="3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6" xfId="0" applyBorder="1" applyAlignment="1"/>
    <xf numFmtId="0" fontId="3" fillId="0" borderId="6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15" fillId="0" borderId="0" xfId="0" applyFont="1"/>
    <xf numFmtId="0" fontId="0" fillId="0" borderId="0" xfId="0" applyAlignment="1">
      <alignment horizontal="center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/>
    </xf>
    <xf numFmtId="0" fontId="4" fillId="6" borderId="5" xfId="0" applyNumberFormat="1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left" vertical="center" wrapText="1" indent="1"/>
    </xf>
    <xf numFmtId="0" fontId="1" fillId="6" borderId="2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left" vertical="center" wrapText="1" inden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 indent="1"/>
    </xf>
    <xf numFmtId="0" fontId="1" fillId="6" borderId="3" xfId="0" applyFont="1" applyFill="1" applyBorder="1" applyAlignment="1">
      <alignment horizontal="center" vertical="center" wrapText="1"/>
    </xf>
    <xf numFmtId="0" fontId="4" fillId="6" borderId="3" xfId="0" applyNumberFormat="1" applyFont="1" applyFill="1" applyBorder="1" applyAlignment="1">
      <alignment horizontal="center" vertical="center" wrapText="1"/>
    </xf>
    <xf numFmtId="0" fontId="4" fillId="6" borderId="7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9" xfId="0" applyFont="1" applyFill="1" applyBorder="1" applyAlignment="1">
      <alignment horizontal="center" vertical="center" wrapText="1"/>
    </xf>
    <xf numFmtId="8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8" fontId="3" fillId="7" borderId="15" xfId="0" applyNumberFormat="1" applyFont="1" applyFill="1" applyBorder="1" applyAlignment="1" applyProtection="1">
      <alignment horizontal="center" vertical="center" wrapText="1"/>
      <protection locked="0"/>
    </xf>
    <xf numFmtId="8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8" fontId="3" fillId="7" borderId="5" xfId="0" applyNumberFormat="1" applyFont="1" applyFill="1" applyBorder="1" applyAlignment="1" applyProtection="1">
      <alignment horizontal="center" vertical="center" wrapText="1"/>
      <protection locked="0"/>
    </xf>
    <xf numFmtId="8" fontId="3" fillId="7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13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7" xfId="0" applyNumberFormat="1" applyFont="1" applyFill="1" applyBorder="1" applyAlignment="1" applyProtection="1">
      <alignment horizontal="center" vertical="center" wrapText="1"/>
      <protection locked="0"/>
    </xf>
    <xf numFmtId="8" fontId="3" fillId="7" borderId="23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15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6" borderId="12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6" borderId="5" xfId="0" applyNumberFormat="1" applyFont="1" applyFill="1" applyBorder="1" applyAlignment="1">
      <alignment horizontal="center" vertical="center" wrapText="1"/>
    </xf>
    <xf numFmtId="0" fontId="22" fillId="6" borderId="13" xfId="0" applyFont="1" applyFill="1" applyBorder="1" applyAlignment="1">
      <alignment horizontal="left" vertical="center" wrapText="1" indent="1"/>
    </xf>
    <xf numFmtId="0" fontId="10" fillId="6" borderId="1" xfId="0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 wrapText="1"/>
    </xf>
    <xf numFmtId="0" fontId="14" fillId="4" borderId="0" xfId="0" applyFont="1" applyFill="1" applyAlignment="1"/>
    <xf numFmtId="164" fontId="0" fillId="0" borderId="1" xfId="0" applyNumberFormat="1" applyBorder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5" fillId="5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4" fillId="2" borderId="32" xfId="0" applyNumberFormat="1" applyFont="1" applyFill="1" applyBorder="1" applyAlignment="1">
      <alignment horizontal="center" vertical="center" wrapText="1"/>
    </xf>
    <xf numFmtId="0" fontId="24" fillId="2" borderId="29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0" fontId="19" fillId="5" borderId="20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center" vertical="center" wrapText="1"/>
    </xf>
    <xf numFmtId="0" fontId="13" fillId="8" borderId="1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14" fillId="8" borderId="0" xfId="0" applyFont="1" applyFill="1" applyAlignment="1">
      <alignment horizont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14" fillId="8" borderId="34" xfId="0" applyFont="1" applyFill="1" applyBorder="1" applyAlignment="1">
      <alignment horizontal="center"/>
    </xf>
    <xf numFmtId="0" fontId="23" fillId="5" borderId="0" xfId="0" applyFont="1" applyFill="1" applyBorder="1" applyAlignment="1">
      <alignment horizontal="center" wrapText="1"/>
    </xf>
    <xf numFmtId="0" fontId="25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tabSelected="1" topLeftCell="A70" zoomScale="90" zoomScaleNormal="90" workbookViewId="0">
      <selection activeCell="N82" sqref="N82"/>
    </sheetView>
  </sheetViews>
  <sheetFormatPr baseColWidth="10" defaultRowHeight="15" x14ac:dyDescent="0.25"/>
  <cols>
    <col min="1" max="1" width="10.5703125" style="1" customWidth="1"/>
    <col min="2" max="2" width="8.140625" customWidth="1"/>
    <col min="3" max="3" width="46.85546875" customWidth="1"/>
    <col min="4" max="4" width="17.7109375" customWidth="1"/>
    <col min="5" max="5" width="16" customWidth="1"/>
    <col min="6" max="6" width="16" style="1" customWidth="1"/>
    <col min="7" max="7" width="23.7109375" customWidth="1"/>
    <col min="8" max="8" width="37.85546875" customWidth="1"/>
    <col min="9" max="9" width="16.140625" bestFit="1" customWidth="1"/>
  </cols>
  <sheetData>
    <row r="1" spans="1:11" ht="18" customHeight="1" x14ac:dyDescent="0.25">
      <c r="A1" s="145" t="s">
        <v>105</v>
      </c>
      <c r="B1" s="146"/>
      <c r="C1" s="146"/>
      <c r="D1" s="146"/>
      <c r="E1" s="146"/>
      <c r="F1" s="146"/>
      <c r="G1" s="146"/>
      <c r="H1" s="147"/>
    </row>
    <row r="2" spans="1:11" ht="72" customHeight="1" thickBot="1" x14ac:dyDescent="0.3">
      <c r="A2" s="148"/>
      <c r="B2" s="149"/>
      <c r="C2" s="149"/>
      <c r="D2" s="149"/>
      <c r="E2" s="149"/>
      <c r="F2" s="149"/>
      <c r="G2" s="149"/>
      <c r="H2" s="150"/>
      <c r="K2" s="20"/>
    </row>
    <row r="3" spans="1:11" s="1" customFormat="1" ht="40.5" customHeight="1" thickBot="1" x14ac:dyDescent="0.3">
      <c r="A3" s="157" t="s">
        <v>99</v>
      </c>
      <c r="B3" s="158"/>
      <c r="C3" s="158"/>
      <c r="D3" s="158"/>
      <c r="E3" s="158"/>
      <c r="F3" s="158"/>
      <c r="G3" s="158"/>
      <c r="H3" s="159"/>
      <c r="K3" s="20"/>
    </row>
    <row r="4" spans="1:11" s="94" customFormat="1" ht="35.25" customHeight="1" thickBot="1" x14ac:dyDescent="0.3">
      <c r="A4" s="95"/>
      <c r="B4" s="92"/>
      <c r="C4" s="92"/>
      <c r="D4" s="92"/>
      <c r="E4" s="92"/>
      <c r="F4" s="92"/>
      <c r="G4" s="92"/>
      <c r="H4" s="93"/>
    </row>
    <row r="5" spans="1:11" s="1" customFormat="1" ht="45" customHeight="1" thickBot="1" x14ac:dyDescent="0.3">
      <c r="A5" s="163"/>
      <c r="B5" s="164"/>
      <c r="C5" s="164"/>
      <c r="D5" s="165"/>
      <c r="E5" s="160" t="s">
        <v>92</v>
      </c>
      <c r="F5" s="161"/>
      <c r="G5" s="162"/>
      <c r="H5" s="98"/>
      <c r="K5" s="20"/>
    </row>
    <row r="6" spans="1:11" ht="32.25" customHeight="1" thickBot="1" x14ac:dyDescent="0.3">
      <c r="A6" s="151" t="s">
        <v>93</v>
      </c>
      <c r="B6" s="152"/>
      <c r="C6" s="152"/>
      <c r="D6" s="152"/>
      <c r="E6" s="152"/>
      <c r="F6" s="152"/>
      <c r="G6" s="152"/>
      <c r="H6" s="153"/>
      <c r="K6" s="20"/>
    </row>
    <row r="7" spans="1:11" ht="100.5" thickBot="1" x14ac:dyDescent="0.3">
      <c r="A7" s="109" t="s">
        <v>33</v>
      </c>
      <c r="B7" s="112" t="s">
        <v>32</v>
      </c>
      <c r="C7" s="110" t="s">
        <v>77</v>
      </c>
      <c r="D7" s="110" t="s">
        <v>75</v>
      </c>
      <c r="E7" s="111" t="s">
        <v>55</v>
      </c>
      <c r="F7" s="111" t="s">
        <v>76</v>
      </c>
      <c r="G7" s="110" t="s">
        <v>88</v>
      </c>
      <c r="H7" s="110" t="s">
        <v>58</v>
      </c>
      <c r="K7" s="20"/>
    </row>
    <row r="8" spans="1:11" ht="30" customHeight="1" thickBot="1" x14ac:dyDescent="0.3">
      <c r="A8" s="122" t="s">
        <v>6</v>
      </c>
      <c r="B8" s="123"/>
      <c r="C8" s="123"/>
      <c r="D8" s="123"/>
      <c r="E8" s="123"/>
      <c r="F8" s="123"/>
      <c r="G8" s="123"/>
      <c r="H8" s="124"/>
    </row>
    <row r="9" spans="1:11" ht="23.25" customHeight="1" thickBot="1" x14ac:dyDescent="0.3">
      <c r="A9" s="154" t="s">
        <v>34</v>
      </c>
      <c r="B9" s="155"/>
      <c r="C9" s="155"/>
      <c r="D9" s="155"/>
      <c r="E9" s="155"/>
      <c r="F9" s="155"/>
      <c r="G9" s="155"/>
      <c r="H9" s="156"/>
      <c r="K9" s="20"/>
    </row>
    <row r="10" spans="1:11" ht="30" customHeight="1" thickBot="1" x14ac:dyDescent="0.3">
      <c r="A10" s="31">
        <v>1</v>
      </c>
      <c r="B10" s="8" t="s">
        <v>28</v>
      </c>
      <c r="C10" s="65" t="s">
        <v>26</v>
      </c>
      <c r="D10" s="66">
        <v>155000</v>
      </c>
      <c r="E10" s="67">
        <v>2</v>
      </c>
      <c r="F10" s="67">
        <f>D10*E10</f>
        <v>310000</v>
      </c>
      <c r="G10" s="99"/>
      <c r="H10" s="68" t="s">
        <v>65</v>
      </c>
    </row>
    <row r="11" spans="1:11" ht="33" customHeight="1" thickBot="1" x14ac:dyDescent="0.3">
      <c r="A11" s="19">
        <v>2</v>
      </c>
      <c r="B11" s="15" t="s">
        <v>28</v>
      </c>
      <c r="C11" s="21" t="s">
        <v>42</v>
      </c>
      <c r="D11" s="23">
        <v>295000</v>
      </c>
      <c r="E11" s="22">
        <v>2</v>
      </c>
      <c r="F11" s="22">
        <f>D11*E11</f>
        <v>590000</v>
      </c>
      <c r="G11" s="100"/>
      <c r="H11" s="6" t="s">
        <v>59</v>
      </c>
      <c r="I11" s="20"/>
    </row>
    <row r="12" spans="1:11" ht="21.75" customHeight="1" thickBot="1" x14ac:dyDescent="0.3">
      <c r="A12" s="125" t="s">
        <v>40</v>
      </c>
      <c r="B12" s="126"/>
      <c r="C12" s="126"/>
      <c r="D12" s="126"/>
      <c r="E12" s="126"/>
      <c r="F12" s="126"/>
      <c r="G12" s="126"/>
      <c r="H12" s="127"/>
    </row>
    <row r="13" spans="1:11" ht="30" customHeight="1" thickBot="1" x14ac:dyDescent="0.3">
      <c r="A13" s="19">
        <v>3</v>
      </c>
      <c r="B13" s="16" t="s">
        <v>27</v>
      </c>
      <c r="C13" s="2" t="s">
        <v>7</v>
      </c>
      <c r="D13" s="3">
        <v>15</v>
      </c>
      <c r="E13" s="4">
        <v>1</v>
      </c>
      <c r="F13" s="4">
        <f>D13*E13</f>
        <v>15</v>
      </c>
      <c r="G13" s="100"/>
      <c r="H13" s="2" t="s">
        <v>60</v>
      </c>
    </row>
    <row r="14" spans="1:11" ht="22.5" customHeight="1" thickBot="1" x14ac:dyDescent="0.3">
      <c r="A14" s="139" t="s">
        <v>8</v>
      </c>
      <c r="B14" s="140"/>
      <c r="C14" s="140"/>
      <c r="D14" s="140"/>
      <c r="E14" s="140"/>
      <c r="F14" s="140"/>
      <c r="G14" s="140"/>
      <c r="H14" s="141"/>
    </row>
    <row r="15" spans="1:11" ht="30" customHeight="1" thickBot="1" x14ac:dyDescent="0.3">
      <c r="A15" s="19">
        <v>4</v>
      </c>
      <c r="B15" s="17" t="s">
        <v>29</v>
      </c>
      <c r="C15" s="6" t="s">
        <v>9</v>
      </c>
      <c r="D15" s="6">
        <v>65</v>
      </c>
      <c r="E15" s="9">
        <v>1</v>
      </c>
      <c r="F15" s="9">
        <f>D15*E15</f>
        <v>65</v>
      </c>
      <c r="G15" s="100"/>
      <c r="H15" s="6" t="s">
        <v>61</v>
      </c>
    </row>
    <row r="16" spans="1:11" ht="30" customHeight="1" thickBot="1" x14ac:dyDescent="0.3">
      <c r="A16" s="19">
        <v>5</v>
      </c>
      <c r="B16" s="17" t="s">
        <v>29</v>
      </c>
      <c r="C16" s="6" t="s">
        <v>43</v>
      </c>
      <c r="D16" s="6">
        <v>65</v>
      </c>
      <c r="E16" s="9">
        <v>1</v>
      </c>
      <c r="F16" s="9">
        <f t="shared" ref="F16:F17" si="0">D16*E16</f>
        <v>65</v>
      </c>
      <c r="G16" s="100"/>
      <c r="H16" s="6" t="s">
        <v>62</v>
      </c>
    </row>
    <row r="17" spans="1:15" ht="30" customHeight="1" thickBot="1" x14ac:dyDescent="0.3">
      <c r="A17" s="26">
        <v>6</v>
      </c>
      <c r="B17" s="53" t="s">
        <v>29</v>
      </c>
      <c r="C17" s="54" t="s">
        <v>10</v>
      </c>
      <c r="D17" s="54">
        <v>40</v>
      </c>
      <c r="E17" s="42">
        <v>1</v>
      </c>
      <c r="F17" s="9">
        <f t="shared" si="0"/>
        <v>40</v>
      </c>
      <c r="G17" s="101"/>
      <c r="H17" s="54" t="s">
        <v>62</v>
      </c>
    </row>
    <row r="18" spans="1:15" ht="30" customHeight="1" thickBot="1" x14ac:dyDescent="0.3">
      <c r="A18" s="131" t="s">
        <v>11</v>
      </c>
      <c r="B18" s="132"/>
      <c r="C18" s="132"/>
      <c r="D18" s="132"/>
      <c r="E18" s="132"/>
      <c r="F18" s="132"/>
      <c r="G18" s="132"/>
      <c r="H18" s="133"/>
    </row>
    <row r="19" spans="1:15" ht="21.75" customHeight="1" thickBot="1" x14ac:dyDescent="0.3">
      <c r="A19" s="139" t="s">
        <v>34</v>
      </c>
      <c r="B19" s="140"/>
      <c r="C19" s="140"/>
      <c r="D19" s="140"/>
      <c r="E19" s="140"/>
      <c r="F19" s="140"/>
      <c r="G19" s="140"/>
      <c r="H19" s="141"/>
    </row>
    <row r="20" spans="1:15" ht="30" customHeight="1" thickBot="1" x14ac:dyDescent="0.3">
      <c r="A20" s="19">
        <v>7</v>
      </c>
      <c r="B20" s="24" t="s">
        <v>28</v>
      </c>
      <c r="C20" s="25" t="s">
        <v>44</v>
      </c>
      <c r="D20" s="32">
        <v>6600</v>
      </c>
      <c r="E20" s="22">
        <v>2</v>
      </c>
      <c r="F20" s="22">
        <f>D20*E20</f>
        <v>13200</v>
      </c>
      <c r="G20" s="100"/>
      <c r="H20" s="6" t="s">
        <v>64</v>
      </c>
    </row>
    <row r="21" spans="1:15" ht="30" customHeight="1" thickBot="1" x14ac:dyDescent="0.3">
      <c r="A21" s="19">
        <v>8</v>
      </c>
      <c r="B21" s="17" t="s">
        <v>28</v>
      </c>
      <c r="C21" s="8" t="s">
        <v>45</v>
      </c>
      <c r="D21" s="12">
        <v>2000</v>
      </c>
      <c r="E21" s="9">
        <v>2</v>
      </c>
      <c r="F21" s="22">
        <f t="shared" ref="F21:F34" si="1">D21*E21</f>
        <v>4000</v>
      </c>
      <c r="G21" s="100"/>
      <c r="H21" s="6" t="s">
        <v>64</v>
      </c>
    </row>
    <row r="22" spans="1:15" ht="30" customHeight="1" thickBot="1" x14ac:dyDescent="0.3">
      <c r="A22" s="19">
        <v>9</v>
      </c>
      <c r="B22" s="17" t="s">
        <v>28</v>
      </c>
      <c r="C22" s="7" t="s">
        <v>46</v>
      </c>
      <c r="D22" s="13">
        <v>9600</v>
      </c>
      <c r="E22" s="9">
        <v>2</v>
      </c>
      <c r="F22" s="22">
        <f t="shared" si="1"/>
        <v>19200</v>
      </c>
      <c r="G22" s="100"/>
      <c r="H22" s="6" t="s">
        <v>64</v>
      </c>
    </row>
    <row r="23" spans="1:15" ht="30" customHeight="1" thickBot="1" x14ac:dyDescent="0.3">
      <c r="A23" s="19">
        <v>10</v>
      </c>
      <c r="B23" s="17" t="s">
        <v>28</v>
      </c>
      <c r="C23" s="8" t="s">
        <v>20</v>
      </c>
      <c r="D23" s="12">
        <v>15700</v>
      </c>
      <c r="E23" s="9">
        <v>2</v>
      </c>
      <c r="F23" s="22">
        <f t="shared" si="1"/>
        <v>31400</v>
      </c>
      <c r="G23" s="100"/>
      <c r="H23" s="6" t="s">
        <v>64</v>
      </c>
    </row>
    <row r="24" spans="1:15" ht="30" customHeight="1" thickBot="1" x14ac:dyDescent="0.3">
      <c r="A24" s="19">
        <v>11</v>
      </c>
      <c r="B24" s="17" t="s">
        <v>28</v>
      </c>
      <c r="C24" s="7" t="s">
        <v>21</v>
      </c>
      <c r="D24" s="13">
        <v>3000</v>
      </c>
      <c r="E24" s="9">
        <v>2</v>
      </c>
      <c r="F24" s="22">
        <f t="shared" si="1"/>
        <v>6000</v>
      </c>
      <c r="G24" s="100"/>
      <c r="H24" s="6" t="s">
        <v>64</v>
      </c>
    </row>
    <row r="25" spans="1:15" ht="30" customHeight="1" thickBot="1" x14ac:dyDescent="0.3">
      <c r="A25" s="19">
        <v>12</v>
      </c>
      <c r="B25" s="17" t="s">
        <v>28</v>
      </c>
      <c r="C25" s="7" t="s">
        <v>22</v>
      </c>
      <c r="D25" s="13">
        <v>5000</v>
      </c>
      <c r="E25" s="9">
        <v>2</v>
      </c>
      <c r="F25" s="22">
        <f t="shared" si="1"/>
        <v>10000</v>
      </c>
      <c r="G25" s="100"/>
      <c r="H25" s="6" t="s">
        <v>64</v>
      </c>
    </row>
    <row r="26" spans="1:15" ht="30" customHeight="1" thickBot="1" x14ac:dyDescent="0.3">
      <c r="A26" s="19">
        <v>13</v>
      </c>
      <c r="B26" s="17" t="s">
        <v>28</v>
      </c>
      <c r="C26" s="7" t="s">
        <v>23</v>
      </c>
      <c r="D26" s="13">
        <v>2640</v>
      </c>
      <c r="E26" s="9">
        <v>2</v>
      </c>
      <c r="F26" s="22">
        <f t="shared" si="1"/>
        <v>5280</v>
      </c>
      <c r="G26" s="100"/>
      <c r="H26" s="6" t="s">
        <v>64</v>
      </c>
    </row>
    <row r="27" spans="1:15" ht="36" customHeight="1" thickBot="1" x14ac:dyDescent="0.3">
      <c r="A27" s="19">
        <v>14</v>
      </c>
      <c r="B27" s="17" t="s">
        <v>28</v>
      </c>
      <c r="C27" s="7" t="s">
        <v>47</v>
      </c>
      <c r="D27" s="13">
        <v>100</v>
      </c>
      <c r="E27" s="9">
        <v>2</v>
      </c>
      <c r="F27" s="22">
        <f t="shared" si="1"/>
        <v>200</v>
      </c>
      <c r="G27" s="100"/>
      <c r="H27" s="6" t="s">
        <v>64</v>
      </c>
    </row>
    <row r="28" spans="1:15" ht="33" customHeight="1" thickBot="1" x14ac:dyDescent="0.3">
      <c r="A28" s="19">
        <v>15</v>
      </c>
      <c r="B28" s="17" t="s">
        <v>28</v>
      </c>
      <c r="C28" s="7" t="s">
        <v>48</v>
      </c>
      <c r="D28" s="13">
        <v>2985</v>
      </c>
      <c r="E28" s="9">
        <v>2</v>
      </c>
      <c r="F28" s="22">
        <f t="shared" si="1"/>
        <v>5970</v>
      </c>
      <c r="G28" s="100"/>
      <c r="H28" s="6" t="s">
        <v>64</v>
      </c>
    </row>
    <row r="29" spans="1:15" ht="30" customHeight="1" thickBot="1" x14ac:dyDescent="0.3">
      <c r="A29" s="19">
        <v>16</v>
      </c>
      <c r="B29" s="17" t="s">
        <v>28</v>
      </c>
      <c r="C29" s="7" t="s">
        <v>24</v>
      </c>
      <c r="D29" s="13">
        <v>1200</v>
      </c>
      <c r="E29" s="9">
        <v>2</v>
      </c>
      <c r="F29" s="22">
        <f t="shared" si="1"/>
        <v>2400</v>
      </c>
      <c r="G29" s="100"/>
      <c r="H29" s="6" t="s">
        <v>64</v>
      </c>
    </row>
    <row r="30" spans="1:15" ht="30" customHeight="1" thickBot="1" x14ac:dyDescent="0.3">
      <c r="A30" s="19">
        <v>17</v>
      </c>
      <c r="B30" s="17" t="s">
        <v>28</v>
      </c>
      <c r="C30" s="7" t="s">
        <v>25</v>
      </c>
      <c r="D30" s="13">
        <v>1200</v>
      </c>
      <c r="E30" s="9">
        <v>2</v>
      </c>
      <c r="F30" s="22">
        <f t="shared" si="1"/>
        <v>2400</v>
      </c>
      <c r="G30" s="100"/>
      <c r="H30" s="6" t="s">
        <v>64</v>
      </c>
    </row>
    <row r="31" spans="1:15" ht="30" customHeight="1" thickBot="1" x14ac:dyDescent="0.3">
      <c r="A31" s="19">
        <v>18</v>
      </c>
      <c r="B31" s="17" t="s">
        <v>28</v>
      </c>
      <c r="C31" s="64" t="s">
        <v>57</v>
      </c>
      <c r="D31" s="13">
        <v>5000</v>
      </c>
      <c r="E31" s="9">
        <v>1</v>
      </c>
      <c r="F31" s="22">
        <f t="shared" si="1"/>
        <v>5000</v>
      </c>
      <c r="G31" s="100"/>
      <c r="H31" s="6" t="s">
        <v>63</v>
      </c>
      <c r="J31" s="118"/>
      <c r="K31" s="118"/>
      <c r="L31" s="118"/>
      <c r="M31" s="118"/>
      <c r="N31" s="118"/>
      <c r="O31" s="118"/>
    </row>
    <row r="32" spans="1:15" ht="30" customHeight="1" thickBot="1" x14ac:dyDescent="0.3">
      <c r="A32" s="19">
        <v>19</v>
      </c>
      <c r="B32" s="17" t="s">
        <v>28</v>
      </c>
      <c r="C32" s="64" t="s">
        <v>57</v>
      </c>
      <c r="D32" s="13">
        <v>5000</v>
      </c>
      <c r="E32" s="9">
        <v>1</v>
      </c>
      <c r="F32" s="22">
        <f t="shared" si="1"/>
        <v>5000</v>
      </c>
      <c r="G32" s="100"/>
      <c r="H32" s="6" t="s">
        <v>63</v>
      </c>
    </row>
    <row r="33" spans="1:8" ht="30" customHeight="1" thickBot="1" x14ac:dyDescent="0.3">
      <c r="A33" s="19">
        <v>20</v>
      </c>
      <c r="B33" s="17" t="s">
        <v>28</v>
      </c>
      <c r="C33" s="64" t="s">
        <v>57</v>
      </c>
      <c r="D33" s="13">
        <v>8000</v>
      </c>
      <c r="E33" s="9">
        <v>1</v>
      </c>
      <c r="F33" s="22">
        <f t="shared" si="1"/>
        <v>8000</v>
      </c>
      <c r="G33" s="100"/>
      <c r="H33" s="6" t="s">
        <v>63</v>
      </c>
    </row>
    <row r="34" spans="1:8" ht="30" customHeight="1" thickBot="1" x14ac:dyDescent="0.3">
      <c r="A34" s="19">
        <v>21</v>
      </c>
      <c r="B34" s="17" t="s">
        <v>28</v>
      </c>
      <c r="C34" s="64" t="s">
        <v>57</v>
      </c>
      <c r="D34" s="13">
        <v>2800</v>
      </c>
      <c r="E34" s="9">
        <v>1</v>
      </c>
      <c r="F34" s="22">
        <f t="shared" si="1"/>
        <v>2800</v>
      </c>
      <c r="G34" s="100"/>
      <c r="H34" s="6" t="s">
        <v>63</v>
      </c>
    </row>
    <row r="35" spans="1:8" ht="15.75" customHeight="1" thickBot="1" x14ac:dyDescent="0.3">
      <c r="A35" s="154" t="s">
        <v>41</v>
      </c>
      <c r="B35" s="155"/>
      <c r="C35" s="155"/>
      <c r="D35" s="155"/>
      <c r="E35" s="155"/>
      <c r="F35" s="155"/>
      <c r="G35" s="155"/>
      <c r="H35" s="156"/>
    </row>
    <row r="36" spans="1:8" ht="30" customHeight="1" thickBot="1" x14ac:dyDescent="0.3">
      <c r="A36" s="19">
        <v>22</v>
      </c>
      <c r="B36" s="17" t="s">
        <v>31</v>
      </c>
      <c r="C36" s="6" t="s">
        <v>49</v>
      </c>
      <c r="D36" s="6">
        <v>75</v>
      </c>
      <c r="E36" s="11">
        <v>1</v>
      </c>
      <c r="F36" s="11">
        <f>D36*E36</f>
        <v>75</v>
      </c>
      <c r="G36" s="100"/>
      <c r="H36" s="6" t="s">
        <v>66</v>
      </c>
    </row>
    <row r="37" spans="1:8" ht="30" customHeight="1" thickBot="1" x14ac:dyDescent="0.3">
      <c r="A37" s="19">
        <v>23</v>
      </c>
      <c r="B37" s="17" t="s">
        <v>31</v>
      </c>
      <c r="C37" s="6" t="s">
        <v>50</v>
      </c>
      <c r="D37" s="6">
        <v>35</v>
      </c>
      <c r="E37" s="11">
        <v>1</v>
      </c>
      <c r="F37" s="11">
        <f t="shared" ref="F37:F38" si="2">D37*E37</f>
        <v>35</v>
      </c>
      <c r="G37" s="100"/>
      <c r="H37" s="6" t="s">
        <v>66</v>
      </c>
    </row>
    <row r="38" spans="1:8" ht="30" customHeight="1" thickBot="1" x14ac:dyDescent="0.3">
      <c r="A38" s="19">
        <v>24</v>
      </c>
      <c r="B38" s="17" t="s">
        <v>31</v>
      </c>
      <c r="C38" s="6" t="s">
        <v>19</v>
      </c>
      <c r="D38" s="6">
        <v>80</v>
      </c>
      <c r="E38" s="11">
        <v>1</v>
      </c>
      <c r="F38" s="11">
        <f t="shared" si="2"/>
        <v>80</v>
      </c>
      <c r="G38" s="100"/>
      <c r="H38" s="6" t="s">
        <v>66</v>
      </c>
    </row>
    <row r="39" spans="1:8" ht="15.75" customHeight="1" thickBot="1" x14ac:dyDescent="0.3">
      <c r="A39" s="125" t="s">
        <v>40</v>
      </c>
      <c r="B39" s="126"/>
      <c r="C39" s="126"/>
      <c r="D39" s="126"/>
      <c r="E39" s="126"/>
      <c r="F39" s="126"/>
      <c r="G39" s="126"/>
      <c r="H39" s="127"/>
    </row>
    <row r="40" spans="1:8" ht="30" customHeight="1" thickBot="1" x14ac:dyDescent="0.3">
      <c r="A40" s="19">
        <v>25</v>
      </c>
      <c r="B40" s="17" t="s">
        <v>27</v>
      </c>
      <c r="C40" s="6" t="s">
        <v>2</v>
      </c>
      <c r="D40" s="10">
        <v>20</v>
      </c>
      <c r="E40" s="9">
        <v>1</v>
      </c>
      <c r="F40" s="9">
        <f>D40*E40</f>
        <v>20</v>
      </c>
      <c r="G40" s="100"/>
      <c r="H40" s="6" t="s">
        <v>60</v>
      </c>
    </row>
    <row r="41" spans="1:8" ht="15.75" customHeight="1" thickBot="1" x14ac:dyDescent="0.3">
      <c r="A41" s="139" t="s">
        <v>8</v>
      </c>
      <c r="B41" s="140"/>
      <c r="C41" s="140"/>
      <c r="D41" s="140"/>
      <c r="E41" s="140"/>
      <c r="F41" s="140"/>
      <c r="G41" s="140"/>
      <c r="H41" s="141"/>
    </row>
    <row r="42" spans="1:8" ht="30" customHeight="1" thickBot="1" x14ac:dyDescent="0.3">
      <c r="A42" s="19">
        <v>26</v>
      </c>
      <c r="B42" s="17" t="s">
        <v>29</v>
      </c>
      <c r="C42" s="6" t="s">
        <v>16</v>
      </c>
      <c r="D42" s="6">
        <v>30</v>
      </c>
      <c r="E42" s="9">
        <v>1</v>
      </c>
      <c r="F42" s="9">
        <f>D42*E42</f>
        <v>30</v>
      </c>
      <c r="G42" s="100"/>
      <c r="H42" s="6" t="s">
        <v>67</v>
      </c>
    </row>
    <row r="43" spans="1:8" ht="30" customHeight="1" thickBot="1" x14ac:dyDescent="0.3">
      <c r="A43" s="19">
        <v>27</v>
      </c>
      <c r="B43" s="17" t="s">
        <v>29</v>
      </c>
      <c r="C43" s="6" t="s">
        <v>17</v>
      </c>
      <c r="D43" s="6">
        <v>30</v>
      </c>
      <c r="E43" s="9">
        <v>1</v>
      </c>
      <c r="F43" s="9">
        <f t="shared" ref="F43:F45" si="3">D43*E43</f>
        <v>30</v>
      </c>
      <c r="G43" s="100"/>
      <c r="H43" s="6" t="s">
        <v>61</v>
      </c>
    </row>
    <row r="44" spans="1:8" ht="30" customHeight="1" thickBot="1" x14ac:dyDescent="0.3">
      <c r="A44" s="19">
        <v>28</v>
      </c>
      <c r="B44" s="17" t="s">
        <v>29</v>
      </c>
      <c r="C44" s="6" t="s">
        <v>18</v>
      </c>
      <c r="D44" s="6">
        <v>30</v>
      </c>
      <c r="E44" s="9">
        <v>1</v>
      </c>
      <c r="F44" s="9">
        <f t="shared" si="3"/>
        <v>30</v>
      </c>
      <c r="G44" s="100"/>
      <c r="H44" s="6" t="s">
        <v>63</v>
      </c>
    </row>
    <row r="45" spans="1:8" ht="30" customHeight="1" thickBot="1" x14ac:dyDescent="0.3">
      <c r="A45" s="19">
        <v>29</v>
      </c>
      <c r="B45" s="15" t="s">
        <v>29</v>
      </c>
      <c r="C45" s="5" t="s">
        <v>17</v>
      </c>
      <c r="D45" s="6">
        <v>30</v>
      </c>
      <c r="E45" s="9">
        <v>1</v>
      </c>
      <c r="F45" s="9">
        <f t="shared" si="3"/>
        <v>30</v>
      </c>
      <c r="G45" s="100"/>
      <c r="H45" s="6" t="s">
        <v>68</v>
      </c>
    </row>
    <row r="46" spans="1:8" ht="15.75" customHeight="1" thickBot="1" x14ac:dyDescent="0.3">
      <c r="A46" s="139" t="s">
        <v>3</v>
      </c>
      <c r="B46" s="140"/>
      <c r="C46" s="140"/>
      <c r="D46" s="140"/>
      <c r="E46" s="140"/>
      <c r="F46" s="140"/>
      <c r="G46" s="140"/>
      <c r="H46" s="141"/>
    </row>
    <row r="47" spans="1:8" ht="30" customHeight="1" thickBot="1" x14ac:dyDescent="0.3">
      <c r="A47" s="26">
        <v>30</v>
      </c>
      <c r="B47" s="53" t="s">
        <v>30</v>
      </c>
      <c r="C47" s="54" t="s">
        <v>4</v>
      </c>
      <c r="D47" s="54">
        <v>26</v>
      </c>
      <c r="E47" s="42">
        <v>1</v>
      </c>
      <c r="F47" s="42">
        <v>26</v>
      </c>
      <c r="G47" s="101"/>
      <c r="H47" s="54" t="s">
        <v>69</v>
      </c>
    </row>
    <row r="48" spans="1:8" ht="24" customHeight="1" thickBot="1" x14ac:dyDescent="0.3">
      <c r="A48" s="131" t="s">
        <v>12</v>
      </c>
      <c r="B48" s="132"/>
      <c r="C48" s="132"/>
      <c r="D48" s="132"/>
      <c r="E48" s="132"/>
      <c r="F48" s="132"/>
      <c r="G48" s="132"/>
      <c r="H48" s="133"/>
    </row>
    <row r="49" spans="1:18" ht="15.75" customHeight="1" thickBot="1" x14ac:dyDescent="0.3">
      <c r="A49" s="154" t="s">
        <v>34</v>
      </c>
      <c r="B49" s="155"/>
      <c r="C49" s="155"/>
      <c r="D49" s="155"/>
      <c r="E49" s="155"/>
      <c r="F49" s="155"/>
      <c r="G49" s="155"/>
      <c r="H49" s="156"/>
    </row>
    <row r="50" spans="1:18" ht="30" customHeight="1" thickBot="1" x14ac:dyDescent="0.3">
      <c r="A50" s="31">
        <v>31</v>
      </c>
      <c r="B50" s="7" t="s">
        <v>28</v>
      </c>
      <c r="C50" s="68" t="s">
        <v>15</v>
      </c>
      <c r="D50" s="69">
        <v>30000</v>
      </c>
      <c r="E50" s="70">
        <v>7</v>
      </c>
      <c r="F50" s="70">
        <f>D50*E50</f>
        <v>210000</v>
      </c>
      <c r="G50" s="99"/>
      <c r="H50" s="68" t="s">
        <v>78</v>
      </c>
    </row>
    <row r="51" spans="1:18" ht="15.75" customHeight="1" thickBot="1" x14ac:dyDescent="0.3">
      <c r="A51" s="139" t="s">
        <v>74</v>
      </c>
      <c r="B51" s="140"/>
      <c r="C51" s="140"/>
      <c r="D51" s="140"/>
      <c r="E51" s="140"/>
      <c r="F51" s="140"/>
      <c r="G51" s="140"/>
      <c r="H51" s="141"/>
      <c r="J51" s="20"/>
      <c r="K51" s="71"/>
      <c r="L51" s="71"/>
      <c r="M51" s="71"/>
      <c r="N51" s="71"/>
      <c r="O51" s="71"/>
      <c r="P51" s="20"/>
      <c r="Q51" s="20"/>
      <c r="R51" s="20"/>
    </row>
    <row r="52" spans="1:18" ht="30" customHeight="1" thickBot="1" x14ac:dyDescent="0.3">
      <c r="A52" s="19">
        <v>33</v>
      </c>
      <c r="B52" s="15" t="s">
        <v>79</v>
      </c>
      <c r="C52" s="5" t="s">
        <v>5</v>
      </c>
      <c r="D52" s="117" t="s">
        <v>1</v>
      </c>
      <c r="E52" s="137" t="s">
        <v>84</v>
      </c>
      <c r="F52" s="138"/>
      <c r="G52" s="102"/>
      <c r="H52" s="6" t="s">
        <v>70</v>
      </c>
      <c r="J52" s="20"/>
      <c r="K52" s="121"/>
      <c r="L52" s="121"/>
      <c r="M52" s="121"/>
      <c r="N52" s="121"/>
      <c r="O52" s="121"/>
      <c r="P52" s="121"/>
      <c r="Q52" s="121"/>
      <c r="R52" s="121"/>
    </row>
    <row r="53" spans="1:18" ht="21" customHeight="1" thickBot="1" x14ac:dyDescent="0.3">
      <c r="A53" s="125" t="s">
        <v>40</v>
      </c>
      <c r="B53" s="126"/>
      <c r="C53" s="126"/>
      <c r="D53" s="126"/>
      <c r="E53" s="126"/>
      <c r="F53" s="126"/>
      <c r="G53" s="126"/>
      <c r="H53" s="127"/>
      <c r="J53" s="20"/>
    </row>
    <row r="54" spans="1:18" ht="29.25" customHeight="1" thickBot="1" x14ac:dyDescent="0.3">
      <c r="A54" s="19">
        <v>32</v>
      </c>
      <c r="B54" s="18" t="s">
        <v>27</v>
      </c>
      <c r="C54" s="6" t="s">
        <v>2</v>
      </c>
      <c r="D54" s="10">
        <v>5</v>
      </c>
      <c r="E54" s="11">
        <v>1</v>
      </c>
      <c r="F54" s="11">
        <f>D54*E54</f>
        <v>5</v>
      </c>
      <c r="G54" s="100"/>
      <c r="H54" s="6" t="s">
        <v>71</v>
      </c>
      <c r="J54" s="20"/>
    </row>
    <row r="55" spans="1:18" ht="21" customHeight="1" thickBot="1" x14ac:dyDescent="0.3">
      <c r="A55" s="139" t="s">
        <v>3</v>
      </c>
      <c r="B55" s="140"/>
      <c r="C55" s="140"/>
      <c r="D55" s="140"/>
      <c r="E55" s="140"/>
      <c r="F55" s="140"/>
      <c r="G55" s="140"/>
      <c r="H55" s="141"/>
    </row>
    <row r="56" spans="1:18" ht="30" customHeight="1" thickBot="1" x14ac:dyDescent="0.3">
      <c r="A56" s="19">
        <v>34</v>
      </c>
      <c r="B56" s="17" t="s">
        <v>30</v>
      </c>
      <c r="C56" s="6" t="s">
        <v>4</v>
      </c>
      <c r="D56" s="6">
        <v>2</v>
      </c>
      <c r="E56" s="9">
        <v>1</v>
      </c>
      <c r="F56" s="9">
        <f>D56*E56</f>
        <v>2</v>
      </c>
      <c r="G56" s="100"/>
      <c r="H56" s="6" t="s">
        <v>69</v>
      </c>
    </row>
    <row r="57" spans="1:18" ht="15" customHeight="1" thickBot="1" x14ac:dyDescent="0.3">
      <c r="A57" s="139" t="s">
        <v>8</v>
      </c>
      <c r="B57" s="140"/>
      <c r="C57" s="140"/>
      <c r="D57" s="140"/>
      <c r="E57" s="140"/>
      <c r="F57" s="140"/>
      <c r="G57" s="140"/>
      <c r="H57" s="141"/>
    </row>
    <row r="58" spans="1:18" ht="30" customHeight="1" thickBot="1" x14ac:dyDescent="0.3">
      <c r="A58" s="19">
        <v>35</v>
      </c>
      <c r="B58" s="15" t="s">
        <v>29</v>
      </c>
      <c r="C58" s="6" t="s">
        <v>104</v>
      </c>
      <c r="D58" s="74">
        <v>358</v>
      </c>
      <c r="E58" s="75">
        <v>1</v>
      </c>
      <c r="F58" s="75">
        <f>D58*E58</f>
        <v>358</v>
      </c>
      <c r="G58" s="103"/>
      <c r="H58" s="6" t="s">
        <v>83</v>
      </c>
      <c r="I58" s="14"/>
    </row>
    <row r="59" spans="1:18" s="1" customFormat="1" ht="45" customHeight="1" thickBot="1" x14ac:dyDescent="0.3">
      <c r="A59" s="36"/>
      <c r="B59" s="37"/>
      <c r="C59" s="37"/>
      <c r="D59" s="128" t="s">
        <v>35</v>
      </c>
      <c r="E59" s="129"/>
      <c r="F59" s="130"/>
      <c r="G59" s="104">
        <f>G10+G11+G13+G15+G16+G17+G20+G21+G22+G23+G24+G25+G26+G27+G28+G29+G30+G31+G32+G33+G34+G36+G37+G38+G40+G42+G43+G44+G45+G47+G50+G52+G54+G56+G58</f>
        <v>0</v>
      </c>
      <c r="H59" s="41"/>
      <c r="I59" s="14"/>
    </row>
    <row r="60" spans="1:18" s="1" customFormat="1" ht="22.5" customHeight="1" thickBot="1" x14ac:dyDescent="0.3">
      <c r="A60" s="36"/>
      <c r="B60" s="37"/>
      <c r="C60" s="37"/>
      <c r="D60" s="38"/>
      <c r="E60" s="39"/>
      <c r="F60" s="39"/>
      <c r="G60" s="40"/>
      <c r="H60" s="41"/>
      <c r="I60" s="14"/>
    </row>
    <row r="61" spans="1:18" ht="39.75" customHeight="1" thickBot="1" x14ac:dyDescent="0.3">
      <c r="A61" s="169" t="s">
        <v>101</v>
      </c>
      <c r="B61" s="170"/>
      <c r="C61" s="170"/>
      <c r="D61" s="170"/>
      <c r="E61" s="170"/>
      <c r="F61" s="170"/>
      <c r="G61" s="170"/>
      <c r="H61" s="171"/>
    </row>
    <row r="62" spans="1:18" ht="42.75" customHeight="1" thickBot="1" x14ac:dyDescent="0.3">
      <c r="A62" s="166" t="s">
        <v>98</v>
      </c>
      <c r="B62" s="167"/>
      <c r="C62" s="167"/>
      <c r="D62" s="167"/>
      <c r="E62" s="167"/>
      <c r="F62" s="167"/>
      <c r="G62" s="167"/>
      <c r="H62" s="168"/>
    </row>
    <row r="63" spans="1:18" s="1" customFormat="1" ht="27" customHeight="1" thickBot="1" x14ac:dyDescent="0.3">
      <c r="A63" s="33"/>
      <c r="B63" s="34"/>
      <c r="C63" s="34"/>
      <c r="D63" s="34"/>
      <c r="E63" s="34"/>
      <c r="F63" s="34"/>
      <c r="G63" s="34"/>
      <c r="H63" s="35"/>
    </row>
    <row r="64" spans="1:18" ht="26.25" customHeight="1" thickBot="1" x14ac:dyDescent="0.3">
      <c r="A64" s="142" t="s">
        <v>36</v>
      </c>
      <c r="B64" s="143"/>
      <c r="C64" s="143"/>
      <c r="D64" s="143"/>
      <c r="E64" s="143"/>
      <c r="F64" s="143"/>
      <c r="G64" s="143"/>
      <c r="H64" s="144"/>
    </row>
    <row r="65" spans="1:8" ht="60.75" thickBot="1" x14ac:dyDescent="0.3">
      <c r="A65" s="77" t="s">
        <v>33</v>
      </c>
      <c r="B65" s="79" t="s">
        <v>32</v>
      </c>
      <c r="C65" s="80" t="s">
        <v>0</v>
      </c>
      <c r="D65" s="81" t="s">
        <v>80</v>
      </c>
      <c r="E65" s="82" t="s">
        <v>55</v>
      </c>
      <c r="F65" s="78" t="s">
        <v>81</v>
      </c>
      <c r="G65" s="113" t="s">
        <v>56</v>
      </c>
      <c r="H65" s="83" t="s">
        <v>58</v>
      </c>
    </row>
    <row r="66" spans="1:8" ht="22.5" customHeight="1" thickBot="1" x14ac:dyDescent="0.3">
      <c r="A66" s="122" t="s">
        <v>6</v>
      </c>
      <c r="B66" s="123"/>
      <c r="C66" s="123"/>
      <c r="D66" s="123"/>
      <c r="E66" s="123"/>
      <c r="F66" s="123"/>
      <c r="G66" s="123"/>
      <c r="H66" s="124"/>
    </row>
    <row r="67" spans="1:8" ht="15.75" customHeight="1" thickBot="1" x14ac:dyDescent="0.3">
      <c r="A67" s="125" t="s">
        <v>40</v>
      </c>
      <c r="B67" s="126"/>
      <c r="C67" s="126"/>
      <c r="D67" s="126"/>
      <c r="E67" s="126"/>
      <c r="F67" s="126"/>
      <c r="G67" s="126"/>
      <c r="H67" s="127"/>
    </row>
    <row r="68" spans="1:8" ht="30" customHeight="1" thickBot="1" x14ac:dyDescent="0.3">
      <c r="A68" s="56">
        <v>36</v>
      </c>
      <c r="B68" s="41" t="s">
        <v>27</v>
      </c>
      <c r="C68" s="57" t="s">
        <v>51</v>
      </c>
      <c r="D68" s="58">
        <v>74</v>
      </c>
      <c r="E68" s="59">
        <v>1</v>
      </c>
      <c r="F68" s="59">
        <f>D68*E68</f>
        <v>74</v>
      </c>
      <c r="G68" s="105"/>
      <c r="H68" s="58" t="s">
        <v>60</v>
      </c>
    </row>
    <row r="69" spans="1:8" ht="24" customHeight="1" thickBot="1" x14ac:dyDescent="0.3">
      <c r="A69" s="131" t="s">
        <v>12</v>
      </c>
      <c r="B69" s="132"/>
      <c r="C69" s="132"/>
      <c r="D69" s="132"/>
      <c r="E69" s="132"/>
      <c r="F69" s="132"/>
      <c r="G69" s="132"/>
      <c r="H69" s="133"/>
    </row>
    <row r="70" spans="1:8" ht="22.5" customHeight="1" thickBot="1" x14ac:dyDescent="0.3">
      <c r="A70" s="154" t="s">
        <v>13</v>
      </c>
      <c r="B70" s="155"/>
      <c r="C70" s="155"/>
      <c r="D70" s="155"/>
      <c r="E70" s="155"/>
      <c r="F70" s="155"/>
      <c r="G70" s="155"/>
      <c r="H70" s="156"/>
    </row>
    <row r="71" spans="1:8" ht="30" customHeight="1" thickBot="1" x14ac:dyDescent="0.3">
      <c r="A71" s="31">
        <v>37</v>
      </c>
      <c r="B71" s="7" t="s">
        <v>73</v>
      </c>
      <c r="C71" s="55" t="s">
        <v>14</v>
      </c>
      <c r="D71" s="55">
        <v>24</v>
      </c>
      <c r="E71" s="60">
        <v>1</v>
      </c>
      <c r="F71" s="60">
        <f>D71*E71</f>
        <v>24</v>
      </c>
      <c r="G71" s="106"/>
      <c r="H71" s="61" t="s">
        <v>72</v>
      </c>
    </row>
    <row r="72" spans="1:8" ht="30" customHeight="1" thickBot="1" x14ac:dyDescent="0.3">
      <c r="A72" s="26">
        <v>38</v>
      </c>
      <c r="B72" s="27" t="s">
        <v>82</v>
      </c>
      <c r="C72" s="28" t="s">
        <v>52</v>
      </c>
      <c r="D72" s="28">
        <v>24</v>
      </c>
      <c r="E72" s="29">
        <v>1</v>
      </c>
      <c r="F72" s="29">
        <f>D72*E72</f>
        <v>24</v>
      </c>
      <c r="G72" s="107"/>
      <c r="H72" s="30" t="s">
        <v>72</v>
      </c>
    </row>
    <row r="73" spans="1:8" ht="45" customHeight="1" thickBot="1" x14ac:dyDescent="0.3">
      <c r="A73" s="49"/>
      <c r="B73" s="50"/>
      <c r="C73" s="50"/>
      <c r="D73" s="173" t="s">
        <v>38</v>
      </c>
      <c r="E73" s="174"/>
      <c r="F73" s="175"/>
      <c r="G73" s="104">
        <f>G68+G71+G72</f>
        <v>0</v>
      </c>
      <c r="H73" s="51"/>
    </row>
    <row r="74" spans="1:8" s="1" customFormat="1" ht="16.5" customHeight="1" thickBot="1" x14ac:dyDescent="0.3">
      <c r="A74" s="46"/>
      <c r="B74" s="47"/>
      <c r="C74" s="47"/>
      <c r="D74" s="47"/>
      <c r="E74" s="47"/>
      <c r="F74" s="47"/>
      <c r="G74" s="47"/>
      <c r="H74" s="48"/>
    </row>
    <row r="75" spans="1:8" ht="30" customHeight="1" thickBot="1" x14ac:dyDescent="0.3">
      <c r="A75" s="142" t="s">
        <v>106</v>
      </c>
      <c r="B75" s="143"/>
      <c r="C75" s="143"/>
      <c r="D75" s="143"/>
      <c r="E75" s="143"/>
      <c r="F75" s="143"/>
      <c r="G75" s="143"/>
      <c r="H75" s="144"/>
    </row>
    <row r="76" spans="1:8" ht="60.75" thickBot="1" x14ac:dyDescent="0.3">
      <c r="A76" s="77" t="s">
        <v>33</v>
      </c>
      <c r="B76" s="84" t="s">
        <v>32</v>
      </c>
      <c r="C76" s="85" t="s">
        <v>0</v>
      </c>
      <c r="D76" s="81" t="s">
        <v>80</v>
      </c>
      <c r="E76" s="82" t="s">
        <v>55</v>
      </c>
      <c r="F76" s="78" t="s">
        <v>81</v>
      </c>
      <c r="G76" s="113" t="s">
        <v>56</v>
      </c>
      <c r="H76" s="86" t="s">
        <v>58</v>
      </c>
    </row>
    <row r="77" spans="1:8" ht="26.25" customHeight="1" thickBot="1" x14ac:dyDescent="0.3">
      <c r="A77" s="122" t="s">
        <v>6</v>
      </c>
      <c r="B77" s="123"/>
      <c r="C77" s="123"/>
      <c r="D77" s="123"/>
      <c r="E77" s="123"/>
      <c r="F77" s="123"/>
      <c r="G77" s="123"/>
      <c r="H77" s="124"/>
    </row>
    <row r="78" spans="1:8" ht="15.75" customHeight="1" thickBot="1" x14ac:dyDescent="0.3">
      <c r="A78" s="125" t="s">
        <v>40</v>
      </c>
      <c r="B78" s="126"/>
      <c r="C78" s="126"/>
      <c r="D78" s="126"/>
      <c r="E78" s="126"/>
      <c r="F78" s="126"/>
      <c r="G78" s="126"/>
      <c r="H78" s="127"/>
    </row>
    <row r="79" spans="1:8" ht="30" customHeight="1" thickBot="1" x14ac:dyDescent="0.3">
      <c r="A79" s="31">
        <v>39</v>
      </c>
      <c r="B79" s="7" t="s">
        <v>27</v>
      </c>
      <c r="C79" s="55" t="s">
        <v>53</v>
      </c>
      <c r="D79" s="55">
        <v>56</v>
      </c>
      <c r="E79" s="60">
        <v>1</v>
      </c>
      <c r="F79" s="60">
        <f>D79*E79</f>
        <v>56</v>
      </c>
      <c r="G79" s="106"/>
      <c r="H79" s="61" t="s">
        <v>60</v>
      </c>
    </row>
    <row r="80" spans="1:8" s="1" customFormat="1" ht="45" customHeight="1" thickBot="1" x14ac:dyDescent="0.3">
      <c r="A80" s="36"/>
      <c r="B80" s="43"/>
      <c r="C80" s="43"/>
      <c r="D80" s="176" t="s">
        <v>107</v>
      </c>
      <c r="E80" s="177"/>
      <c r="F80" s="178"/>
      <c r="G80" s="104">
        <f>G79</f>
        <v>0</v>
      </c>
      <c r="H80" s="52"/>
    </row>
    <row r="81" spans="1:9" s="1" customFormat="1" ht="25.5" customHeight="1" thickBot="1" x14ac:dyDescent="0.3">
      <c r="A81" s="36"/>
      <c r="B81" s="43"/>
      <c r="C81" s="43"/>
      <c r="D81" s="43"/>
      <c r="E81" s="44"/>
      <c r="F81" s="44"/>
      <c r="G81" s="45"/>
      <c r="H81" s="52"/>
    </row>
    <row r="82" spans="1:9" ht="30.75" customHeight="1" thickBot="1" x14ac:dyDescent="0.3">
      <c r="A82" s="142" t="s">
        <v>37</v>
      </c>
      <c r="B82" s="143"/>
      <c r="C82" s="143"/>
      <c r="D82" s="143"/>
      <c r="E82" s="143"/>
      <c r="F82" s="143"/>
      <c r="G82" s="143"/>
      <c r="H82" s="144"/>
    </row>
    <row r="83" spans="1:9" ht="60.75" thickBot="1" x14ac:dyDescent="0.3">
      <c r="A83" s="77" t="s">
        <v>33</v>
      </c>
      <c r="B83" s="87" t="s">
        <v>32</v>
      </c>
      <c r="C83" s="88" t="s">
        <v>0</v>
      </c>
      <c r="D83" s="81" t="s">
        <v>80</v>
      </c>
      <c r="E83" s="89" t="s">
        <v>55</v>
      </c>
      <c r="F83" s="90" t="s">
        <v>81</v>
      </c>
      <c r="G83" s="113" t="s">
        <v>56</v>
      </c>
      <c r="H83" s="91" t="s">
        <v>58</v>
      </c>
    </row>
    <row r="84" spans="1:9" ht="25.5" customHeight="1" thickBot="1" x14ac:dyDescent="0.3">
      <c r="A84" s="134" t="s">
        <v>6</v>
      </c>
      <c r="B84" s="135"/>
      <c r="C84" s="135"/>
      <c r="D84" s="135"/>
      <c r="E84" s="135"/>
      <c r="F84" s="135"/>
      <c r="G84" s="135"/>
      <c r="H84" s="136"/>
    </row>
    <row r="85" spans="1:9" ht="15.75" customHeight="1" thickBot="1" x14ac:dyDescent="0.3">
      <c r="A85" s="125" t="s">
        <v>40</v>
      </c>
      <c r="B85" s="126"/>
      <c r="C85" s="126"/>
      <c r="D85" s="126"/>
      <c r="E85" s="126"/>
      <c r="F85" s="126"/>
      <c r="G85" s="126"/>
      <c r="H85" s="127"/>
    </row>
    <row r="86" spans="1:9" ht="30" customHeight="1" thickBot="1" x14ac:dyDescent="0.3">
      <c r="A86" s="26">
        <v>40</v>
      </c>
      <c r="B86" s="27" t="s">
        <v>27</v>
      </c>
      <c r="C86" s="28" t="s">
        <v>54</v>
      </c>
      <c r="D86" s="28">
        <v>46</v>
      </c>
      <c r="E86" s="29">
        <v>1</v>
      </c>
      <c r="F86" s="29">
        <f>D86*E86</f>
        <v>46</v>
      </c>
      <c r="G86" s="107"/>
      <c r="H86" s="30" t="s">
        <v>60</v>
      </c>
    </row>
    <row r="87" spans="1:9" ht="27.75" customHeight="1" thickBot="1" x14ac:dyDescent="0.3">
      <c r="A87" s="131" t="s">
        <v>12</v>
      </c>
      <c r="B87" s="132"/>
      <c r="C87" s="132"/>
      <c r="D87" s="132"/>
      <c r="E87" s="132"/>
      <c r="F87" s="132"/>
      <c r="G87" s="132"/>
      <c r="H87" s="133"/>
    </row>
    <row r="88" spans="1:9" ht="15.75" customHeight="1" thickBot="1" x14ac:dyDescent="0.3">
      <c r="A88" s="154" t="s">
        <v>13</v>
      </c>
      <c r="B88" s="155"/>
      <c r="C88" s="155"/>
      <c r="D88" s="155"/>
      <c r="E88" s="155"/>
      <c r="F88" s="155"/>
      <c r="G88" s="155"/>
      <c r="H88" s="156"/>
    </row>
    <row r="89" spans="1:9" ht="30" customHeight="1" thickBot="1" x14ac:dyDescent="0.3">
      <c r="A89" s="31">
        <v>41</v>
      </c>
      <c r="B89" s="7" t="s">
        <v>73</v>
      </c>
      <c r="C89" s="57" t="s">
        <v>14</v>
      </c>
      <c r="D89" s="55">
        <v>24</v>
      </c>
      <c r="E89" s="60">
        <v>1</v>
      </c>
      <c r="F89" s="60">
        <f>D89*E89</f>
        <v>24</v>
      </c>
      <c r="G89" s="106"/>
      <c r="H89" s="61" t="s">
        <v>72</v>
      </c>
    </row>
    <row r="90" spans="1:9" ht="30" customHeight="1" thickBot="1" x14ac:dyDescent="0.3">
      <c r="A90" s="19">
        <v>42</v>
      </c>
      <c r="B90" s="62" t="s">
        <v>82</v>
      </c>
      <c r="C90" s="63" t="s">
        <v>52</v>
      </c>
      <c r="D90" s="18">
        <v>24</v>
      </c>
      <c r="E90" s="4">
        <v>1</v>
      </c>
      <c r="F90" s="4">
        <f>D90*E90</f>
        <v>24</v>
      </c>
      <c r="G90" s="108"/>
      <c r="H90" s="2" t="s">
        <v>72</v>
      </c>
      <c r="I90" s="14"/>
    </row>
    <row r="91" spans="1:9" s="1" customFormat="1" ht="45" customHeight="1" thickBot="1" x14ac:dyDescent="0.3">
      <c r="A91" s="36"/>
      <c r="B91" s="43"/>
      <c r="C91" s="43"/>
      <c r="D91" s="176" t="s">
        <v>39</v>
      </c>
      <c r="E91" s="177"/>
      <c r="F91" s="178"/>
      <c r="G91" s="104">
        <f>G86+G89+G90</f>
        <v>0</v>
      </c>
      <c r="H91" s="76"/>
      <c r="I91" s="14"/>
    </row>
    <row r="92" spans="1:9" s="1" customFormat="1" ht="67.5" customHeight="1" x14ac:dyDescent="0.6">
      <c r="A92" s="36"/>
      <c r="B92" s="180" t="s">
        <v>100</v>
      </c>
      <c r="C92" s="180"/>
      <c r="D92" s="180"/>
      <c r="E92" s="180"/>
      <c r="F92" s="180"/>
      <c r="G92" s="180"/>
      <c r="H92" s="180"/>
      <c r="I92" s="14"/>
    </row>
    <row r="94" spans="1:9" ht="18.75" x14ac:dyDescent="0.3">
      <c r="B94" s="172" t="s">
        <v>94</v>
      </c>
      <c r="C94" s="172"/>
      <c r="D94" s="115"/>
      <c r="E94" s="115"/>
      <c r="F94" s="115"/>
      <c r="G94" s="115"/>
      <c r="H94" s="115"/>
    </row>
    <row r="95" spans="1:9" ht="15.75" thickBot="1" x14ac:dyDescent="0.3">
      <c r="B95" s="72"/>
      <c r="C95" s="73"/>
      <c r="D95" s="1"/>
      <c r="E95" s="1"/>
      <c r="G95" s="14"/>
      <c r="H95" s="1"/>
    </row>
    <row r="96" spans="1:9" ht="15.75" thickBot="1" x14ac:dyDescent="0.3">
      <c r="B96" s="120" t="s">
        <v>85</v>
      </c>
      <c r="C96" s="120"/>
      <c r="D96" s="120"/>
      <c r="E96" s="120"/>
      <c r="F96" s="120"/>
      <c r="G96" s="96">
        <f>G10+G11+G13+G15+G16+G17+G68</f>
        <v>0</v>
      </c>
      <c r="H96" s="1"/>
    </row>
    <row r="97" spans="2:8" ht="15.75" thickBot="1" x14ac:dyDescent="0.3">
      <c r="B97" s="120" t="s">
        <v>86</v>
      </c>
      <c r="C97" s="120"/>
      <c r="D97" s="120"/>
      <c r="E97" s="120"/>
      <c r="F97" s="120"/>
      <c r="G97" s="96">
        <f>G20+G21+G22+G23+G24+G25+G26+G27+G28+G29+G30+G31+G32+G33+G34+G36+G37+G38+G40+G42+G43+G44+G45+G47</f>
        <v>0</v>
      </c>
      <c r="H97" s="1"/>
    </row>
    <row r="98" spans="2:8" ht="15.75" thickBot="1" x14ac:dyDescent="0.3">
      <c r="B98" s="120" t="s">
        <v>87</v>
      </c>
      <c r="C98" s="120"/>
      <c r="D98" s="120"/>
      <c r="E98" s="120"/>
      <c r="F98" s="120"/>
      <c r="G98" s="97">
        <f>G50+G52+G54+G56+G58+G71+G72</f>
        <v>0</v>
      </c>
      <c r="H98" s="1"/>
    </row>
    <row r="99" spans="2:8" ht="32.25" thickBot="1" x14ac:dyDescent="0.3">
      <c r="B99" s="181" t="s">
        <v>89</v>
      </c>
      <c r="C99" s="181"/>
      <c r="D99" s="181"/>
      <c r="E99" s="181"/>
      <c r="F99" s="181"/>
      <c r="G99" s="114">
        <f>G96+G97+G98</f>
        <v>0</v>
      </c>
      <c r="H99" s="1"/>
    </row>
    <row r="100" spans="2:8" x14ac:dyDescent="0.25">
      <c r="B100" s="72"/>
      <c r="C100" s="73"/>
      <c r="D100" s="1"/>
      <c r="E100" s="1"/>
      <c r="G100" s="14"/>
      <c r="H100" s="1"/>
    </row>
    <row r="101" spans="2:8" ht="18.75" x14ac:dyDescent="0.3">
      <c r="B101" s="172" t="s">
        <v>95</v>
      </c>
      <c r="C101" s="172"/>
      <c r="D101" s="115"/>
      <c r="E101" s="115"/>
      <c r="F101" s="115"/>
      <c r="G101" s="115"/>
      <c r="H101" s="115"/>
    </row>
    <row r="102" spans="2:8" ht="15.75" thickBot="1" x14ac:dyDescent="0.3">
      <c r="B102" s="72"/>
      <c r="C102" s="73"/>
      <c r="D102" s="1"/>
      <c r="E102" s="1"/>
      <c r="G102" s="14"/>
      <c r="H102" s="1"/>
    </row>
    <row r="103" spans="2:8" ht="15.75" thickBot="1" x14ac:dyDescent="0.3">
      <c r="B103" s="120" t="s">
        <v>85</v>
      </c>
      <c r="C103" s="120"/>
      <c r="D103" s="120"/>
      <c r="E103" s="120"/>
      <c r="F103" s="120"/>
      <c r="G103" s="97">
        <f>G10+G11+G13+G15+G16+G17+G79</f>
        <v>0</v>
      </c>
      <c r="H103" s="1"/>
    </row>
    <row r="104" spans="2:8" ht="15.75" thickBot="1" x14ac:dyDescent="0.3">
      <c r="B104" s="120" t="s">
        <v>86</v>
      </c>
      <c r="C104" s="120"/>
      <c r="D104" s="120"/>
      <c r="E104" s="120"/>
      <c r="F104" s="120"/>
      <c r="G104" s="96">
        <f>G20+G21+G22+G23+G24+G25+G26+G27+G28+G29+G30+G31+G32+G33+G34+G36+G37+G38+G40+G42+G43+G44+G45+G47</f>
        <v>0</v>
      </c>
      <c r="H104" s="1"/>
    </row>
    <row r="105" spans="2:8" ht="15.75" thickBot="1" x14ac:dyDescent="0.3">
      <c r="B105" s="120" t="s">
        <v>87</v>
      </c>
      <c r="C105" s="120"/>
      <c r="D105" s="120"/>
      <c r="E105" s="120"/>
      <c r="F105" s="120"/>
      <c r="G105" s="97">
        <f>G50+G52+G54+G56+G58</f>
        <v>0</v>
      </c>
      <c r="H105" s="1"/>
    </row>
    <row r="106" spans="2:8" ht="32.25" thickBot="1" x14ac:dyDescent="0.3">
      <c r="B106" s="181" t="s">
        <v>90</v>
      </c>
      <c r="C106" s="181"/>
      <c r="D106" s="181"/>
      <c r="E106" s="181"/>
      <c r="F106" s="181"/>
      <c r="G106" s="114">
        <f>G103+G104+G105</f>
        <v>0</v>
      </c>
      <c r="H106" s="1"/>
    </row>
    <row r="107" spans="2:8" x14ac:dyDescent="0.25">
      <c r="B107" s="72"/>
      <c r="C107" s="73"/>
      <c r="D107" s="1"/>
      <c r="E107" s="1"/>
      <c r="G107" s="14"/>
      <c r="H107" s="1"/>
    </row>
    <row r="108" spans="2:8" ht="18.75" x14ac:dyDescent="0.3">
      <c r="B108" s="172" t="s">
        <v>96</v>
      </c>
      <c r="C108" s="172"/>
      <c r="D108" s="115"/>
      <c r="E108" s="115"/>
      <c r="F108" s="115"/>
      <c r="G108" s="115"/>
      <c r="H108" s="115"/>
    </row>
    <row r="109" spans="2:8" ht="15.75" thickBot="1" x14ac:dyDescent="0.3">
      <c r="B109" s="72"/>
      <c r="C109" s="73"/>
      <c r="D109" s="1"/>
      <c r="E109" s="1"/>
      <c r="G109" s="14"/>
      <c r="H109" s="1"/>
    </row>
    <row r="110" spans="2:8" ht="15.75" thickBot="1" x14ac:dyDescent="0.3">
      <c r="B110" s="120" t="s">
        <v>85</v>
      </c>
      <c r="C110" s="120"/>
      <c r="D110" s="120"/>
      <c r="E110" s="120"/>
      <c r="F110" s="120"/>
      <c r="G110" s="97">
        <f>G10+G11+G13+G15+G16+G17+G86</f>
        <v>0</v>
      </c>
      <c r="H110" s="1"/>
    </row>
    <row r="111" spans="2:8" ht="15.75" thickBot="1" x14ac:dyDescent="0.3">
      <c r="B111" s="120" t="s">
        <v>86</v>
      </c>
      <c r="C111" s="120"/>
      <c r="D111" s="120"/>
      <c r="E111" s="120"/>
      <c r="F111" s="120"/>
      <c r="G111" s="96">
        <f>G20+G21+G22+G23+G24+G25+G26+G27+G28+G29+G30+G31+G32+G33+G34+G36+G37+G38+G40+G42+G43+G44+G45+G47</f>
        <v>0</v>
      </c>
      <c r="H111" s="1"/>
    </row>
    <row r="112" spans="2:8" ht="15.75" thickBot="1" x14ac:dyDescent="0.3">
      <c r="B112" s="120" t="s">
        <v>87</v>
      </c>
      <c r="C112" s="120"/>
      <c r="D112" s="120"/>
      <c r="E112" s="120"/>
      <c r="F112" s="120"/>
      <c r="G112" s="97">
        <f>G50+G52+G54+G56+G58+G89+G90</f>
        <v>0</v>
      </c>
      <c r="H112" s="1"/>
    </row>
    <row r="113" spans="2:8" ht="32.25" thickBot="1" x14ac:dyDescent="0.3">
      <c r="B113" s="181" t="s">
        <v>91</v>
      </c>
      <c r="C113" s="181"/>
      <c r="D113" s="181"/>
      <c r="E113" s="181"/>
      <c r="F113" s="181"/>
      <c r="G113" s="114">
        <f>G110+G111+G112</f>
        <v>0</v>
      </c>
      <c r="H113" s="1"/>
    </row>
    <row r="115" spans="2:8" s="1" customFormat="1" ht="19.5" thickBot="1" x14ac:dyDescent="0.35">
      <c r="B115" s="179" t="s">
        <v>97</v>
      </c>
      <c r="C115" s="179"/>
      <c r="D115" s="115"/>
      <c r="E115" s="115"/>
      <c r="F115" s="115"/>
      <c r="G115" s="115"/>
      <c r="H115" s="115"/>
    </row>
    <row r="116" spans="2:8" ht="27" customHeight="1" thickBot="1" x14ac:dyDescent="0.3">
      <c r="B116" s="120" t="s">
        <v>103</v>
      </c>
      <c r="C116" s="120"/>
      <c r="D116" s="120"/>
      <c r="E116" s="120"/>
      <c r="F116" s="120"/>
      <c r="G116" s="116">
        <f>G106*6/12</f>
        <v>0</v>
      </c>
    </row>
    <row r="117" spans="2:8" s="1" customFormat="1" ht="32.25" thickBot="1" x14ac:dyDescent="0.3">
      <c r="B117" s="119" t="s">
        <v>102</v>
      </c>
      <c r="C117" s="119"/>
      <c r="D117" s="119"/>
      <c r="E117" s="119"/>
      <c r="F117" s="119"/>
      <c r="G117" s="114">
        <f>SUM(G116)</f>
        <v>0</v>
      </c>
      <c r="H117"/>
    </row>
  </sheetData>
  <mergeCells count="62">
    <mergeCell ref="B115:C115"/>
    <mergeCell ref="B92:H92"/>
    <mergeCell ref="B110:F110"/>
    <mergeCell ref="B111:F111"/>
    <mergeCell ref="B112:F112"/>
    <mergeCell ref="B113:F113"/>
    <mergeCell ref="B108:C108"/>
    <mergeCell ref="B103:F103"/>
    <mergeCell ref="B104:F104"/>
    <mergeCell ref="B105:F105"/>
    <mergeCell ref="B106:F106"/>
    <mergeCell ref="B101:C101"/>
    <mergeCell ref="B96:F96"/>
    <mergeCell ref="B97:F97"/>
    <mergeCell ref="B98:F98"/>
    <mergeCell ref="B99:F99"/>
    <mergeCell ref="B94:C94"/>
    <mergeCell ref="A14:H14"/>
    <mergeCell ref="A18:H18"/>
    <mergeCell ref="A19:H19"/>
    <mergeCell ref="A35:H35"/>
    <mergeCell ref="A39:H39"/>
    <mergeCell ref="D73:F73"/>
    <mergeCell ref="D80:F80"/>
    <mergeCell ref="D91:F91"/>
    <mergeCell ref="A51:H51"/>
    <mergeCell ref="A88:H88"/>
    <mergeCell ref="A67:H67"/>
    <mergeCell ref="A69:H69"/>
    <mergeCell ref="A70:H70"/>
    <mergeCell ref="A64:H64"/>
    <mergeCell ref="A75:H75"/>
    <mergeCell ref="A66:H66"/>
    <mergeCell ref="A62:H62"/>
    <mergeCell ref="A61:H61"/>
    <mergeCell ref="A53:H53"/>
    <mergeCell ref="A48:H48"/>
    <mergeCell ref="A49:H49"/>
    <mergeCell ref="A1:H2"/>
    <mergeCell ref="A6:H6"/>
    <mergeCell ref="A9:H9"/>
    <mergeCell ref="A12:H12"/>
    <mergeCell ref="A8:H8"/>
    <mergeCell ref="A3:H3"/>
    <mergeCell ref="E5:G5"/>
    <mergeCell ref="A5:D5"/>
    <mergeCell ref="J31:O31"/>
    <mergeCell ref="B117:F117"/>
    <mergeCell ref="B116:F116"/>
    <mergeCell ref="K52:R52"/>
    <mergeCell ref="A77:H77"/>
    <mergeCell ref="A78:H78"/>
    <mergeCell ref="D59:F59"/>
    <mergeCell ref="A85:H85"/>
    <mergeCell ref="A87:H87"/>
    <mergeCell ref="A84:H84"/>
    <mergeCell ref="E52:F52"/>
    <mergeCell ref="A41:H41"/>
    <mergeCell ref="A46:H46"/>
    <mergeCell ref="A55:H55"/>
    <mergeCell ref="A57:H57"/>
    <mergeCell ref="A82:H82"/>
  </mergeCells>
  <pageMargins left="0.70866141732283472" right="0.70866141732283472" top="0.74803149606299213" bottom="0.74803149606299213" header="0.31496062992125984" footer="0.31496062992125984"/>
  <pageSetup paperSize="8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DAF 2025 001273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GAVAZZI David ADJ</dc:creator>
  <cp:lastModifiedBy>POIZAT Elise ADJ ADM PAL 2CL AE</cp:lastModifiedBy>
  <cp:lastPrinted>2024-09-24T08:39:54Z</cp:lastPrinted>
  <dcterms:created xsi:type="dcterms:W3CDTF">2021-02-18T11:44:10Z</dcterms:created>
  <dcterms:modified xsi:type="dcterms:W3CDTF">2025-10-20T05:08:30Z</dcterms:modified>
</cp:coreProperties>
</file>